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80" activeTab="0"/>
  </bookViews>
  <sheets>
    <sheet name="1 2021" sheetId="1" r:id="rId1"/>
  </sheets>
  <definedNames>
    <definedName name="_xlnm.Print_Area" localSheetId="0">'1 2021'!$A$1:$F$47</definedName>
  </definedNames>
  <calcPr fullCalcOnLoad="1"/>
</workbook>
</file>

<file path=xl/sharedStrings.xml><?xml version="1.0" encoding="utf-8"?>
<sst xmlns="http://schemas.openxmlformats.org/spreadsheetml/2006/main" count="73" uniqueCount="58">
  <si>
    <t>Mikroregion Polabí</t>
  </si>
  <si>
    <t>Husovo nám.23</t>
  </si>
  <si>
    <t>Lysá nad Labem</t>
  </si>
  <si>
    <t xml:space="preserve">Jiřice </t>
  </si>
  <si>
    <t xml:space="preserve">St.Vestec </t>
  </si>
  <si>
    <t xml:space="preserve">Stratov </t>
  </si>
  <si>
    <t xml:space="preserve">Ostrá </t>
  </si>
  <si>
    <t>St.Lysá</t>
  </si>
  <si>
    <t xml:space="preserve">Bříství </t>
  </si>
  <si>
    <t xml:space="preserve">Milovice </t>
  </si>
  <si>
    <t>Kounice</t>
  </si>
  <si>
    <t>Semice</t>
  </si>
  <si>
    <t>Přerov nad Labem</t>
  </si>
  <si>
    <t>rozpočt.skladba</t>
  </si>
  <si>
    <t>příjmy</t>
  </si>
  <si>
    <t>počet obyvatel</t>
  </si>
  <si>
    <t>Nein. transfery od obcí</t>
  </si>
  <si>
    <t>z toho</t>
  </si>
  <si>
    <t xml:space="preserve"> </t>
  </si>
  <si>
    <t xml:space="preserve">  </t>
  </si>
  <si>
    <t>3636  2111</t>
  </si>
  <si>
    <t>Ostatní příjmy</t>
  </si>
  <si>
    <t>6310  2141</t>
  </si>
  <si>
    <t>Úroky</t>
  </si>
  <si>
    <t>Příjmy celkem</t>
  </si>
  <si>
    <t>výdaje</t>
  </si>
  <si>
    <t>3636   5021</t>
  </si>
  <si>
    <t xml:space="preserve">Odměny z DPP </t>
  </si>
  <si>
    <t>3636   5038</t>
  </si>
  <si>
    <t>Zákonné pojištění zaměstnavatele</t>
  </si>
  <si>
    <t>Propagační materiál</t>
  </si>
  <si>
    <t>3636   5163</t>
  </si>
  <si>
    <t>Poplatky za vedení účtu</t>
  </si>
  <si>
    <t>3636   5362</t>
  </si>
  <si>
    <t>Srážková daň z úroků</t>
  </si>
  <si>
    <t xml:space="preserve">3636   5166 </t>
  </si>
  <si>
    <t xml:space="preserve">Poradenské služby GDPR </t>
  </si>
  <si>
    <t>3636   5167</t>
  </si>
  <si>
    <t>Služby školení a vzdělávání</t>
  </si>
  <si>
    <t>3636   5169</t>
  </si>
  <si>
    <t>Ostatní služby</t>
  </si>
  <si>
    <t>Nákup software, podpora, služby k sw</t>
  </si>
  <si>
    <t>3636   5175</t>
  </si>
  <si>
    <t>Pohoštění</t>
  </si>
  <si>
    <t>3636   5219</t>
  </si>
  <si>
    <t>Příspěvěk Polab.motoráček</t>
  </si>
  <si>
    <t>Výdaje celkem</t>
  </si>
  <si>
    <t>rozpočet 2021</t>
  </si>
  <si>
    <t>Služby - účetnictví</t>
  </si>
  <si>
    <t>3636   5139</t>
  </si>
  <si>
    <t xml:space="preserve">Financování (přírůstek fin. prostředků) </t>
  </si>
  <si>
    <t>3636   5168, 5172,6111</t>
  </si>
  <si>
    <t>3636   5137</t>
  </si>
  <si>
    <t>DDHM - tiskárna</t>
  </si>
  <si>
    <t>změna</t>
  </si>
  <si>
    <t>upravený rozpočet</t>
  </si>
  <si>
    <t>Rozpočtové opatření č. 1/2021</t>
  </si>
  <si>
    <t>schváleno 17.6.2021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</si>
</sst>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00\ _K_č_-;\-* #,##0.000\ _K_č_-;_-* &quot;-&quot;??\ _K_č_-;_-@_-"/>
    <numFmt numFmtId="169" formatCode="#,##0_ ;\-#,##0\ "/>
  </numFmts>
  <fonts count="40">
    <font>
      <sz val="10"/>
      <name val="Arial CE"/>
      <family val="2"/>
    </font>
    <font>
      <sz val="11"/>
      <color indexed="8"/>
      <name val="Calibri"/>
      <family val="2"/>
    </font>
    <font>
      <sz val="11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7" fontId="2" fillId="0" borderId="10" xfId="34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7" fontId="2" fillId="33" borderId="10" xfId="3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167" fontId="4" fillId="33" borderId="10" xfId="34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167" fontId="2" fillId="33" borderId="10" xfId="34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3" fontId="4" fillId="34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167" fontId="4" fillId="0" borderId="11" xfId="34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67" fontId="2" fillId="0" borderId="13" xfId="34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167" fontId="2" fillId="0" borderId="14" xfId="34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67" fontId="2" fillId="0" borderId="15" xfId="34" applyNumberFormat="1" applyFont="1" applyBorder="1" applyAlignment="1">
      <alignment horizontal="right"/>
    </xf>
    <xf numFmtId="0" fontId="4" fillId="33" borderId="10" xfId="0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167" fontId="4" fillId="33" borderId="0" xfId="34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 shrinkToFit="1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49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167" fontId="2" fillId="35" borderId="10" xfId="34" applyNumberFormat="1" applyFont="1" applyFill="1" applyBorder="1" applyAlignment="1">
      <alignment/>
    </xf>
    <xf numFmtId="0" fontId="0" fillId="35" borderId="0" xfId="0" applyFill="1" applyAlignment="1">
      <alignment/>
    </xf>
    <xf numFmtId="167" fontId="0" fillId="35" borderId="10" xfId="0" applyNumberFormat="1" applyFill="1" applyBorder="1" applyAlignment="1">
      <alignment/>
    </xf>
    <xf numFmtId="0" fontId="3" fillId="0" borderId="10" xfId="0" applyFont="1" applyBorder="1" applyAlignment="1">
      <alignment horizontal="center"/>
    </xf>
    <xf numFmtId="167" fontId="0" fillId="0" borderId="10" xfId="0" applyNumberFormat="1" applyBorder="1" applyAlignment="1">
      <alignment/>
    </xf>
    <xf numFmtId="167" fontId="3" fillId="0" borderId="10" xfId="0" applyNumberFormat="1" applyFont="1" applyBorder="1" applyAlignment="1">
      <alignment/>
    </xf>
    <xf numFmtId="14" fontId="4" fillId="34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25">
      <selection activeCell="C50" sqref="C50"/>
    </sheetView>
  </sheetViews>
  <sheetFormatPr defaultColWidth="9.00390625" defaultRowHeight="12.75"/>
  <cols>
    <col min="1" max="1" width="23.125" style="0" customWidth="1"/>
    <col min="2" max="2" width="39.625" style="0" customWidth="1"/>
    <col min="3" max="3" width="14.875" style="0" customWidth="1"/>
    <col min="4" max="4" width="24.875" style="0" hidden="1" customWidth="1"/>
    <col min="5" max="5" width="16.625" style="0" customWidth="1"/>
    <col min="6" max="6" width="17.75390625" style="0" customWidth="1"/>
  </cols>
  <sheetData>
    <row r="1" spans="1:3" ht="14.25">
      <c r="A1" s="1" t="s">
        <v>0</v>
      </c>
      <c r="B1" s="1"/>
      <c r="C1" s="1"/>
    </row>
    <row r="2" spans="1:3" ht="14.25">
      <c r="A2" s="1" t="s">
        <v>1</v>
      </c>
      <c r="B2" s="1"/>
      <c r="C2" s="5"/>
    </row>
    <row r="3" spans="1:3" ht="14.25">
      <c r="A3" s="1" t="s">
        <v>2</v>
      </c>
      <c r="B3" s="1"/>
      <c r="C3" s="6"/>
    </row>
    <row r="4" spans="1:4" ht="16.5" customHeight="1">
      <c r="A4" s="59" t="s">
        <v>56</v>
      </c>
      <c r="B4" s="58"/>
      <c r="C4" s="58"/>
      <c r="D4" s="58"/>
    </row>
    <row r="5" ht="14.25" customHeight="1">
      <c r="A5" s="1"/>
    </row>
    <row r="6" spans="1:6" ht="30" customHeight="1">
      <c r="A6" s="7" t="s">
        <v>13</v>
      </c>
      <c r="B6" s="3" t="s">
        <v>14</v>
      </c>
      <c r="C6" s="8" t="s">
        <v>47</v>
      </c>
      <c r="D6" s="30" t="s">
        <v>15</v>
      </c>
      <c r="E6" s="54" t="s">
        <v>54</v>
      </c>
      <c r="F6" s="48" t="s">
        <v>55</v>
      </c>
    </row>
    <row r="7" spans="1:6" ht="15" customHeight="1" thickBot="1">
      <c r="A7" s="9">
        <v>4121</v>
      </c>
      <c r="B7" s="32" t="s">
        <v>16</v>
      </c>
      <c r="C7" s="33">
        <f>SUM(C8:C18)</f>
        <v>719225</v>
      </c>
      <c r="D7" s="31"/>
      <c r="E7" s="33"/>
      <c r="F7" s="33">
        <v>719225</v>
      </c>
    </row>
    <row r="8" spans="1:6" ht="12.75" customHeight="1">
      <c r="A8" s="11" t="s">
        <v>17</v>
      </c>
      <c r="B8" s="36" t="s">
        <v>3</v>
      </c>
      <c r="C8" s="37">
        <f aca="true" t="shared" si="0" ref="C8:C18">D8*25</f>
        <v>6725</v>
      </c>
      <c r="D8" s="31">
        <v>269</v>
      </c>
      <c r="E8" s="37"/>
      <c r="F8" s="37">
        <f>C8+E8</f>
        <v>6725</v>
      </c>
    </row>
    <row r="9" spans="1:6" ht="14.25">
      <c r="A9" s="13"/>
      <c r="B9" s="2" t="s">
        <v>2</v>
      </c>
      <c r="C9" s="12">
        <f t="shared" si="0"/>
        <v>244875</v>
      </c>
      <c r="D9" s="31">
        <v>9795</v>
      </c>
      <c r="E9" s="12"/>
      <c r="F9" s="12">
        <f aca="true" t="shared" si="1" ref="F9:F18">C9+E9</f>
        <v>244875</v>
      </c>
    </row>
    <row r="10" spans="1:6" ht="14.25">
      <c r="A10" s="13"/>
      <c r="B10" s="2" t="s">
        <v>11</v>
      </c>
      <c r="C10" s="12">
        <f t="shared" si="0"/>
        <v>33825</v>
      </c>
      <c r="D10" s="31">
        <v>1353</v>
      </c>
      <c r="E10" s="12"/>
      <c r="F10" s="12">
        <f t="shared" si="1"/>
        <v>33825</v>
      </c>
    </row>
    <row r="11" spans="1:6" ht="14.25">
      <c r="A11" s="13" t="s">
        <v>18</v>
      </c>
      <c r="B11" s="2" t="s">
        <v>4</v>
      </c>
      <c r="C11" s="12">
        <f t="shared" si="0"/>
        <v>4475</v>
      </c>
      <c r="D11" s="31">
        <v>179</v>
      </c>
      <c r="E11" s="12"/>
      <c r="F11" s="12">
        <f t="shared" si="1"/>
        <v>4475</v>
      </c>
    </row>
    <row r="12" spans="1:6" ht="14.25">
      <c r="A12" s="13" t="s">
        <v>19</v>
      </c>
      <c r="B12" s="2" t="s">
        <v>5</v>
      </c>
      <c r="C12" s="12">
        <f t="shared" si="0"/>
        <v>15625</v>
      </c>
      <c r="D12" s="31">
        <v>625</v>
      </c>
      <c r="E12" s="12"/>
      <c r="F12" s="12">
        <f t="shared" si="1"/>
        <v>15625</v>
      </c>
    </row>
    <row r="13" spans="1:6" ht="14.25">
      <c r="A13" s="13" t="s">
        <v>18</v>
      </c>
      <c r="B13" s="2" t="s">
        <v>6</v>
      </c>
      <c r="C13" s="12">
        <f t="shared" si="0"/>
        <v>14325</v>
      </c>
      <c r="D13" s="31">
        <v>573</v>
      </c>
      <c r="E13" s="12"/>
      <c r="F13" s="12">
        <f t="shared" si="1"/>
        <v>14325</v>
      </c>
    </row>
    <row r="14" spans="1:6" ht="14.25">
      <c r="A14" s="13" t="s">
        <v>18</v>
      </c>
      <c r="B14" s="2" t="s">
        <v>7</v>
      </c>
      <c r="C14" s="12">
        <f t="shared" si="0"/>
        <v>19950</v>
      </c>
      <c r="D14" s="31">
        <v>798</v>
      </c>
      <c r="E14" s="12"/>
      <c r="F14" s="12">
        <f t="shared" si="1"/>
        <v>19950</v>
      </c>
    </row>
    <row r="15" spans="1:6" ht="14.25">
      <c r="A15" s="13" t="s">
        <v>18</v>
      </c>
      <c r="B15" s="2" t="s">
        <v>8</v>
      </c>
      <c r="C15" s="12">
        <f t="shared" si="0"/>
        <v>9700</v>
      </c>
      <c r="D15" s="31">
        <v>388</v>
      </c>
      <c r="E15" s="12"/>
      <c r="F15" s="12">
        <f t="shared" si="1"/>
        <v>9700</v>
      </c>
    </row>
    <row r="16" spans="1:6" ht="14.25">
      <c r="A16" s="13" t="s">
        <v>18</v>
      </c>
      <c r="B16" s="2" t="s">
        <v>9</v>
      </c>
      <c r="C16" s="12">
        <f t="shared" si="0"/>
        <v>302450</v>
      </c>
      <c r="D16" s="31">
        <v>12098</v>
      </c>
      <c r="E16" s="12"/>
      <c r="F16" s="12">
        <f t="shared" si="1"/>
        <v>302450</v>
      </c>
    </row>
    <row r="17" spans="1:6" ht="14.25">
      <c r="A17" s="13"/>
      <c r="B17" s="2" t="s">
        <v>10</v>
      </c>
      <c r="C17" s="12">
        <f t="shared" si="0"/>
        <v>36850</v>
      </c>
      <c r="D17" s="31">
        <v>1474</v>
      </c>
      <c r="E17" s="12"/>
      <c r="F17" s="12">
        <f t="shared" si="1"/>
        <v>36850</v>
      </c>
    </row>
    <row r="18" spans="1:6" ht="15" thickBot="1">
      <c r="A18" s="14"/>
      <c r="B18" s="38" t="s">
        <v>12</v>
      </c>
      <c r="C18" s="39">
        <f t="shared" si="0"/>
        <v>30425</v>
      </c>
      <c r="D18" s="31">
        <v>1217</v>
      </c>
      <c r="E18" s="39"/>
      <c r="F18" s="39">
        <f t="shared" si="1"/>
        <v>30425</v>
      </c>
    </row>
    <row r="19" spans="1:6" ht="16.5" customHeight="1">
      <c r="A19" s="10" t="s">
        <v>20</v>
      </c>
      <c r="B19" s="34" t="s">
        <v>21</v>
      </c>
      <c r="C19" s="35">
        <v>3000</v>
      </c>
      <c r="E19" s="35"/>
      <c r="F19" s="35">
        <v>3000</v>
      </c>
    </row>
    <row r="20" spans="1:6" ht="15" customHeight="1">
      <c r="A20" s="10" t="s">
        <v>22</v>
      </c>
      <c r="B20" s="10" t="s">
        <v>23</v>
      </c>
      <c r="C20" s="15">
        <v>400</v>
      </c>
      <c r="D20" s="16"/>
      <c r="E20" s="15"/>
      <c r="F20" s="15">
        <v>400</v>
      </c>
    </row>
    <row r="21" spans="1:6" ht="16.5" customHeight="1">
      <c r="A21" s="14"/>
      <c r="B21" s="17" t="s">
        <v>24</v>
      </c>
      <c r="C21" s="18">
        <f>SUM(C7+C19+C20)</f>
        <v>722625</v>
      </c>
      <c r="D21" s="16"/>
      <c r="E21" s="18">
        <f>SUM(E7+E19+E20)</f>
        <v>0</v>
      </c>
      <c r="F21" s="18">
        <f>SUM(F7+F19+F20)</f>
        <v>722625</v>
      </c>
    </row>
    <row r="22" spans="1:4" ht="15">
      <c r="A22" s="1"/>
      <c r="B22" s="19"/>
      <c r="C22" s="20"/>
      <c r="D22" s="16"/>
    </row>
    <row r="23" spans="1:4" ht="12.75" customHeight="1">
      <c r="A23" s="1"/>
      <c r="B23" s="1"/>
      <c r="C23" s="21"/>
      <c r="D23" s="16"/>
    </row>
    <row r="24" spans="1:6" ht="27" customHeight="1">
      <c r="A24" s="7" t="s">
        <v>13</v>
      </c>
      <c r="B24" s="3" t="s">
        <v>25</v>
      </c>
      <c r="C24" s="8" t="s">
        <v>47</v>
      </c>
      <c r="D24" s="16"/>
      <c r="E24" s="54" t="s">
        <v>54</v>
      </c>
      <c r="F24" s="48" t="s">
        <v>55</v>
      </c>
    </row>
    <row r="25" spans="1:6" ht="14.25">
      <c r="A25" s="4" t="s">
        <v>26</v>
      </c>
      <c r="B25" s="22" t="s">
        <v>27</v>
      </c>
      <c r="C25" s="23">
        <v>100000</v>
      </c>
      <c r="D25" s="16"/>
      <c r="E25" s="23"/>
      <c r="F25" s="55">
        <f>SUM(C25:E25)</f>
        <v>100000</v>
      </c>
    </row>
    <row r="26" spans="1:6" ht="14.25">
      <c r="A26" s="4" t="s">
        <v>28</v>
      </c>
      <c r="B26" s="22" t="s">
        <v>29</v>
      </c>
      <c r="C26" s="23">
        <v>400</v>
      </c>
      <c r="D26" s="16"/>
      <c r="E26" s="23"/>
      <c r="F26" s="55">
        <f aca="true" t="shared" si="2" ref="F26:F36">SUM(C26:E26)</f>
        <v>400</v>
      </c>
    </row>
    <row r="27" spans="1:6" ht="14.25">
      <c r="A27" s="4" t="s">
        <v>49</v>
      </c>
      <c r="B27" s="22" t="s">
        <v>30</v>
      </c>
      <c r="C27" s="23">
        <v>6000</v>
      </c>
      <c r="D27" s="16"/>
      <c r="E27" s="23"/>
      <c r="F27" s="55">
        <f t="shared" si="2"/>
        <v>6000</v>
      </c>
    </row>
    <row r="28" spans="1:6" ht="14.25">
      <c r="A28" s="4" t="s">
        <v>31</v>
      </c>
      <c r="B28" s="22" t="s">
        <v>32</v>
      </c>
      <c r="C28" s="23">
        <v>2500</v>
      </c>
      <c r="D28" s="16"/>
      <c r="E28" s="23"/>
      <c r="F28" s="55">
        <f t="shared" si="2"/>
        <v>2500</v>
      </c>
    </row>
    <row r="29" spans="1:6" ht="14.25">
      <c r="A29" s="4" t="s">
        <v>33</v>
      </c>
      <c r="B29" s="22" t="s">
        <v>34</v>
      </c>
      <c r="C29" s="23">
        <v>100</v>
      </c>
      <c r="D29" s="16"/>
      <c r="E29" s="23"/>
      <c r="F29" s="55">
        <f t="shared" si="2"/>
        <v>100</v>
      </c>
    </row>
    <row r="30" spans="1:6" ht="14.25">
      <c r="A30" s="4" t="s">
        <v>35</v>
      </c>
      <c r="B30" s="22" t="s">
        <v>36</v>
      </c>
      <c r="C30" s="23">
        <v>233000</v>
      </c>
      <c r="D30" s="16"/>
      <c r="E30" s="23"/>
      <c r="F30" s="55">
        <f t="shared" si="2"/>
        <v>233000</v>
      </c>
    </row>
    <row r="31" spans="1:6" ht="14.25">
      <c r="A31" s="24" t="s">
        <v>37</v>
      </c>
      <c r="B31" s="22" t="s">
        <v>38</v>
      </c>
      <c r="C31" s="23">
        <v>8000</v>
      </c>
      <c r="D31" s="16"/>
      <c r="E31" s="23"/>
      <c r="F31" s="55">
        <f t="shared" si="2"/>
        <v>8000</v>
      </c>
    </row>
    <row r="32" spans="1:6" ht="14.25">
      <c r="A32" s="25" t="s">
        <v>39</v>
      </c>
      <c r="B32" s="10" t="s">
        <v>40</v>
      </c>
      <c r="C32" s="23">
        <v>8000</v>
      </c>
      <c r="D32" s="16"/>
      <c r="E32" s="23"/>
      <c r="F32" s="55">
        <f t="shared" si="2"/>
        <v>8000</v>
      </c>
    </row>
    <row r="33" spans="1:6" ht="14.25">
      <c r="A33" s="25" t="s">
        <v>39</v>
      </c>
      <c r="B33" s="10" t="s">
        <v>48</v>
      </c>
      <c r="C33" s="23">
        <v>54000</v>
      </c>
      <c r="D33" s="16"/>
      <c r="E33" s="23"/>
      <c r="F33" s="55">
        <f t="shared" si="2"/>
        <v>54000</v>
      </c>
    </row>
    <row r="34" spans="1:6" ht="16.5" customHeight="1">
      <c r="A34" s="4" t="s">
        <v>51</v>
      </c>
      <c r="B34" s="26" t="s">
        <v>41</v>
      </c>
      <c r="C34" s="23">
        <v>160000</v>
      </c>
      <c r="D34" s="16"/>
      <c r="E34" s="23"/>
      <c r="F34" s="55">
        <f t="shared" si="2"/>
        <v>160000</v>
      </c>
    </row>
    <row r="35" spans="1:6" ht="14.25" customHeight="1">
      <c r="A35" s="4" t="s">
        <v>42</v>
      </c>
      <c r="B35" s="26" t="s">
        <v>43</v>
      </c>
      <c r="C35" s="23">
        <v>20625</v>
      </c>
      <c r="D35" s="16"/>
      <c r="E35" s="23"/>
      <c r="F35" s="55">
        <f t="shared" si="2"/>
        <v>20625</v>
      </c>
    </row>
    <row r="36" spans="1:6" ht="14.25" customHeight="1">
      <c r="A36" s="4" t="s">
        <v>44</v>
      </c>
      <c r="B36" s="26" t="s">
        <v>45</v>
      </c>
      <c r="C36" s="23">
        <v>40000</v>
      </c>
      <c r="E36" s="23"/>
      <c r="F36" s="55">
        <f t="shared" si="2"/>
        <v>40000</v>
      </c>
    </row>
    <row r="37" spans="1:6" ht="14.25" customHeight="1">
      <c r="A37" s="49" t="s">
        <v>52</v>
      </c>
      <c r="B37" s="50" t="s">
        <v>53</v>
      </c>
      <c r="C37" s="51"/>
      <c r="D37" s="52"/>
      <c r="E37" s="51">
        <v>14300</v>
      </c>
      <c r="F37" s="53">
        <f>SUM(C37:E37)</f>
        <v>14300</v>
      </c>
    </row>
    <row r="38" spans="1:6" ht="17.25" customHeight="1">
      <c r="A38" s="27"/>
      <c r="B38" s="40" t="s">
        <v>46</v>
      </c>
      <c r="C38" s="18">
        <f>SUM(C25:C37)</f>
        <v>632625</v>
      </c>
      <c r="E38" s="18">
        <f>SUM(E25:E37)</f>
        <v>14300</v>
      </c>
      <c r="F38" s="56">
        <f>SUM(F25:F37)</f>
        <v>646925</v>
      </c>
    </row>
    <row r="39" spans="1:3" ht="24.75" customHeight="1">
      <c r="A39" s="41"/>
      <c r="B39" s="42"/>
      <c r="C39" s="43"/>
    </row>
    <row r="40" spans="1:6" ht="29.25" customHeight="1">
      <c r="A40" s="4"/>
      <c r="B40" s="4"/>
      <c r="C40" s="44" t="s">
        <v>47</v>
      </c>
      <c r="E40" s="48" t="s">
        <v>54</v>
      </c>
      <c r="F40" s="48" t="s">
        <v>55</v>
      </c>
    </row>
    <row r="41" spans="1:6" ht="30" customHeight="1">
      <c r="A41" s="4"/>
      <c r="B41" s="45" t="s">
        <v>24</v>
      </c>
      <c r="C41" s="18">
        <f>+C21</f>
        <v>722625</v>
      </c>
      <c r="E41" s="18">
        <f>+E21</f>
        <v>0</v>
      </c>
      <c r="F41" s="18">
        <f>+F21</f>
        <v>722625</v>
      </c>
    </row>
    <row r="42" spans="1:6" ht="31.5" customHeight="1">
      <c r="A42" s="4"/>
      <c r="B42" s="45" t="s">
        <v>46</v>
      </c>
      <c r="C42" s="18">
        <f>-C38</f>
        <v>-632625</v>
      </c>
      <c r="E42" s="18">
        <f>-E38</f>
        <v>-14300</v>
      </c>
      <c r="F42" s="18">
        <f>-F38</f>
        <v>-646925</v>
      </c>
    </row>
    <row r="43" spans="1:6" ht="32.25" customHeight="1">
      <c r="A43" s="46">
        <v>8115</v>
      </c>
      <c r="B43" s="47" t="s">
        <v>50</v>
      </c>
      <c r="C43" s="18">
        <f>+C42+C41</f>
        <v>90000</v>
      </c>
      <c r="E43" s="18">
        <f>+E42+E41</f>
        <v>-14300</v>
      </c>
      <c r="F43" s="18">
        <f>+F42+F41</f>
        <v>75700</v>
      </c>
    </row>
    <row r="44" spans="1:3" ht="15">
      <c r="A44" s="21"/>
      <c r="B44" s="20"/>
      <c r="C44" s="28"/>
    </row>
    <row r="45" spans="1:3" ht="12.75">
      <c r="A45" s="57"/>
      <c r="B45" s="58"/>
      <c r="C45" s="58"/>
    </row>
    <row r="46" spans="1:3" ht="12.75">
      <c r="A46" s="58"/>
      <c r="B46" s="58"/>
      <c r="C46" s="58"/>
    </row>
    <row r="47" spans="2:3" ht="15">
      <c r="B47" s="29" t="s">
        <v>57</v>
      </c>
      <c r="C47" s="29"/>
    </row>
    <row r="48" spans="2:3" ht="12.75">
      <c r="B48" s="5"/>
      <c r="C48" s="5"/>
    </row>
    <row r="49" spans="2:3" ht="12.75">
      <c r="B49" s="5"/>
      <c r="C49" s="5"/>
    </row>
  </sheetData>
  <sheetProtection/>
  <mergeCells count="2">
    <mergeCell ref="A45:C46"/>
    <mergeCell ref="A4:D4"/>
  </mergeCells>
  <printOptions/>
  <pageMargins left="0.984251968503937" right="0.984251968503937" top="0.984251968503937" bottom="0.984251968503937" header="0.5118110236220472" footer="0.5118110236220472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42060</cp:lastModifiedBy>
  <cp:lastPrinted>2021-11-24T20:34:46Z</cp:lastPrinted>
  <dcterms:created xsi:type="dcterms:W3CDTF">2017-06-13T07:17:47Z</dcterms:created>
  <dcterms:modified xsi:type="dcterms:W3CDTF">2021-11-24T21:43:23Z</dcterms:modified>
  <cp:category/>
  <cp:version/>
  <cp:contentType/>
  <cp:contentStatus/>
</cp:coreProperties>
</file>